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1790" windowHeight="8010"/>
  </bookViews>
  <sheets>
    <sheet name="Reactor Calculations" sheetId="1" r:id="rId1"/>
  </sheets>
  <calcPr calcId="144525"/>
</workbook>
</file>

<file path=xl/calcChain.xml><?xml version="1.0" encoding="utf-8"?>
<calcChain xmlns="http://schemas.openxmlformats.org/spreadsheetml/2006/main">
  <c r="I37" i="1" l="1"/>
  <c r="H37" i="1"/>
  <c r="G37" i="1"/>
  <c r="H31" i="1" l="1"/>
  <c r="H30" i="1"/>
  <c r="H29" i="1"/>
  <c r="H28" i="1"/>
  <c r="H27" i="1"/>
  <c r="H26" i="1"/>
  <c r="G7" i="1"/>
  <c r="H20" i="1" s="1"/>
  <c r="B7" i="1"/>
  <c r="H13" i="1" s="1"/>
  <c r="G6" i="1"/>
</calcChain>
</file>

<file path=xl/sharedStrings.xml><?xml version="1.0" encoding="utf-8"?>
<sst xmlns="http://schemas.openxmlformats.org/spreadsheetml/2006/main" count="40" uniqueCount="22">
  <si>
    <t>Conversion mm to m</t>
  </si>
  <si>
    <t>multiply</t>
  </si>
  <si>
    <t>Diameter (inch)</t>
  </si>
  <si>
    <t>INPUT</t>
  </si>
  <si>
    <t>Conversion mL to cubic m</t>
  </si>
  <si>
    <t>Diameter (mm)</t>
  </si>
  <si>
    <t>Conversion 1/min to 1/sec</t>
  </si>
  <si>
    <t>Area (m²)</t>
  </si>
  <si>
    <t>OUTPUT</t>
  </si>
  <si>
    <t>Conversion ms to s</t>
  </si>
  <si>
    <t>Conversion s to ms</t>
  </si>
  <si>
    <t>Flow Rate (mL/min)</t>
  </si>
  <si>
    <t>Retention (ms)</t>
  </si>
  <si>
    <t>Length(mm)</t>
  </si>
  <si>
    <t>Retention(ms)</t>
  </si>
  <si>
    <t>Linear Force (lbs)</t>
  </si>
  <si>
    <t>Syringe Volume (mL)</t>
  </si>
  <si>
    <t>Max PSI</t>
  </si>
  <si>
    <t>mL/min</t>
  </si>
  <si>
    <r>
      <t>m</t>
    </r>
    <r>
      <rPr>
        <b/>
        <sz val="8"/>
        <rFont val="Calibri"/>
        <family val="2"/>
      </rPr>
      <t>³</t>
    </r>
    <r>
      <rPr>
        <b/>
        <sz val="8"/>
        <rFont val="Arial"/>
        <family val="2"/>
      </rPr>
      <t>/s</t>
    </r>
  </si>
  <si>
    <t>mL/h</t>
  </si>
  <si>
    <t>microliters/s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</si>
</sst>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1"/>
    </font>
    <font>
      <b/>
      <sz val="8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b/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2" borderId="1" xfId="0" applyFont="1" applyFill="1" applyBorder="1" applyAlignment="1">
      <alignment wrapText="1"/>
    </xf>
    <xf numFmtId="0" fontId="3" fillId="2" borderId="2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1" fontId="1" fillId="0" borderId="0" xfId="0" applyNumberFormat="1" applyFont="1"/>
    <xf numFmtId="0" fontId="2" fillId="2" borderId="4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4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0" fontId="1" fillId="2" borderId="8" xfId="0" applyFont="1" applyFill="1" applyBorder="1"/>
    <xf numFmtId="0" fontId="1" fillId="3" borderId="5" xfId="0" applyFont="1" applyFill="1" applyBorder="1"/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1" xfId="0" applyFont="1" applyFill="1" applyBorder="1"/>
    <xf numFmtId="0" fontId="1" fillId="2" borderId="12" xfId="0" applyFont="1" applyFill="1" applyBorder="1"/>
    <xf numFmtId="2" fontId="1" fillId="3" borderId="13" xfId="0" applyNumberFormat="1" applyFont="1" applyFill="1" applyBorder="1"/>
    <xf numFmtId="2" fontId="1" fillId="3" borderId="10" xfId="0" applyNumberFormat="1" applyFont="1" applyFill="1" applyBorder="1"/>
    <xf numFmtId="1" fontId="1" fillId="3" borderId="11" xfId="0" applyNumberFormat="1" applyFont="1" applyFill="1" applyBorder="1"/>
    <xf numFmtId="1" fontId="1" fillId="3" borderId="12" xfId="0" applyNumberFormat="1" applyFont="1" applyFill="1" applyBorder="1"/>
    <xf numFmtId="1" fontId="1" fillId="3" borderId="13" xfId="0" applyNumberFormat="1" applyFont="1" applyFill="1" applyBorder="1"/>
    <xf numFmtId="0" fontId="1" fillId="4" borderId="1" xfId="0" applyFont="1" applyFill="1" applyBorder="1" applyAlignment="1">
      <alignment wrapText="1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 applyAlignment="1">
      <alignment wrapText="1"/>
    </xf>
    <xf numFmtId="0" fontId="1" fillId="4" borderId="11" xfId="0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0" fontId="1" fillId="4" borderId="8" xfId="0" applyFont="1" applyFill="1" applyBorder="1" applyAlignment="1">
      <alignment wrapText="1"/>
    </xf>
    <xf numFmtId="0" fontId="1" fillId="4" borderId="10" xfId="0" applyFont="1" applyFill="1" applyBorder="1"/>
    <xf numFmtId="0" fontId="1" fillId="5" borderId="1" xfId="0" applyFont="1" applyFill="1" applyBorder="1" applyAlignment="1">
      <alignment wrapText="1"/>
    </xf>
    <xf numFmtId="0" fontId="1" fillId="5" borderId="2" xfId="0" applyFont="1" applyFill="1" applyBorder="1"/>
    <xf numFmtId="0" fontId="1" fillId="5" borderId="3" xfId="0" applyFont="1" applyFill="1" applyBorder="1"/>
    <xf numFmtId="0" fontId="1" fillId="5" borderId="4" xfId="0" applyFont="1" applyFill="1" applyBorder="1" applyAlignment="1">
      <alignment wrapText="1"/>
    </xf>
    <xf numFmtId="0" fontId="1" fillId="5" borderId="11" xfId="0" applyFont="1" applyFill="1" applyBorder="1"/>
    <xf numFmtId="0" fontId="1" fillId="5" borderId="7" xfId="0" applyFont="1" applyFill="1" applyBorder="1"/>
    <xf numFmtId="0" fontId="1" fillId="5" borderId="4" xfId="0" applyFont="1" applyFill="1" applyBorder="1"/>
    <xf numFmtId="0" fontId="1" fillId="5" borderId="0" xfId="0" applyFont="1" applyFill="1" applyBorder="1"/>
    <xf numFmtId="0" fontId="1" fillId="5" borderId="8" xfId="0" applyFont="1" applyFill="1" applyBorder="1"/>
    <xf numFmtId="0" fontId="1" fillId="5" borderId="9" xfId="0" applyFont="1" applyFill="1" applyBorder="1"/>
    <xf numFmtId="0" fontId="1" fillId="5" borderId="8" xfId="0" applyFont="1" applyFill="1" applyBorder="1" applyAlignment="1">
      <alignment wrapText="1"/>
    </xf>
    <xf numFmtId="0" fontId="1" fillId="5" borderId="10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3" borderId="13" xfId="0" applyFont="1" applyFill="1" applyBorder="1"/>
    <xf numFmtId="0" fontId="1" fillId="4" borderId="13" xfId="0" applyFont="1" applyFill="1" applyBorder="1"/>
    <xf numFmtId="0" fontId="1" fillId="4" borderId="12" xfId="0" applyFont="1" applyFill="1" applyBorder="1"/>
    <xf numFmtId="0" fontId="1" fillId="6" borderId="5" xfId="0" applyFont="1" applyFill="1" applyBorder="1"/>
    <xf numFmtId="0" fontId="1" fillId="6" borderId="6" xfId="0" applyFont="1" applyFill="1" applyBorder="1"/>
    <xf numFmtId="0" fontId="1" fillId="6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tabSelected="1" topLeftCell="D1" workbookViewId="0">
      <selection activeCell="G43" sqref="G43"/>
    </sheetView>
  </sheetViews>
  <sheetFormatPr defaultRowHeight="11.25" x14ac:dyDescent="0.2"/>
  <cols>
    <col min="1" max="1" width="22.140625" style="1" hidden="1" customWidth="1"/>
    <col min="2" max="2" width="8.42578125" style="2" hidden="1" customWidth="1"/>
    <col min="3" max="3" width="16.28515625" style="2" hidden="1" customWidth="1"/>
    <col min="4" max="4" width="20.42578125" style="2" bestFit="1" customWidth="1"/>
    <col min="5" max="5" width="14.5703125" style="3" bestFit="1" customWidth="1"/>
    <col min="6" max="6" width="18" style="2" bestFit="1" customWidth="1"/>
    <col min="7" max="7" width="12.85546875" style="2" bestFit="1" customWidth="1"/>
    <col min="8" max="8" width="12.28515625" style="2" bestFit="1" customWidth="1"/>
    <col min="9" max="9" width="11.140625" style="2" bestFit="1" customWidth="1"/>
    <col min="10" max="16384" width="9.140625" style="2"/>
  </cols>
  <sheetData>
    <row r="2" spans="1:9" ht="15.75" x14ac:dyDescent="0.25">
      <c r="F2" s="4"/>
    </row>
    <row r="3" spans="1:9" ht="12" thickBot="1" x14ac:dyDescent="0.25"/>
    <row r="4" spans="1:9" ht="16.5" thickBot="1" x14ac:dyDescent="0.3">
      <c r="E4" s="5"/>
      <c r="F4" s="6"/>
      <c r="G4" s="7"/>
      <c r="H4" s="7"/>
      <c r="I4" s="8"/>
    </row>
    <row r="5" spans="1:9" ht="16.5" thickBot="1" x14ac:dyDescent="0.3">
      <c r="A5" s="1" t="s">
        <v>0</v>
      </c>
      <c r="B5" s="9">
        <v>1E-3</v>
      </c>
      <c r="C5" s="2" t="s">
        <v>1</v>
      </c>
      <c r="E5" s="10"/>
      <c r="F5" s="11" t="s">
        <v>2</v>
      </c>
      <c r="G5" s="56">
        <v>0.04</v>
      </c>
      <c r="H5" s="12" t="s">
        <v>3</v>
      </c>
      <c r="I5" s="13"/>
    </row>
    <row r="6" spans="1:9" ht="16.5" thickBot="1" x14ac:dyDescent="0.3">
      <c r="A6" s="1" t="s">
        <v>4</v>
      </c>
      <c r="B6" s="9">
        <v>9.9999999999999995E-7</v>
      </c>
      <c r="C6" s="2" t="s">
        <v>1</v>
      </c>
      <c r="E6" s="14"/>
      <c r="F6" s="15" t="s">
        <v>5</v>
      </c>
      <c r="G6" s="56">
        <f>G5*25.4</f>
        <v>1.016</v>
      </c>
      <c r="H6" s="12" t="s">
        <v>3</v>
      </c>
      <c r="I6" s="13"/>
    </row>
    <row r="7" spans="1:9" ht="12" thickBot="1" x14ac:dyDescent="0.25">
      <c r="A7" s="1" t="s">
        <v>6</v>
      </c>
      <c r="B7" s="2">
        <f>1/60</f>
        <v>1.6666666666666666E-2</v>
      </c>
      <c r="C7" s="2" t="s">
        <v>1</v>
      </c>
      <c r="E7" s="16"/>
      <c r="F7" s="17" t="s">
        <v>7</v>
      </c>
      <c r="G7" s="18">
        <f>3.1415*(G6/2000)^2</f>
        <v>8.1070805599999992E-7</v>
      </c>
      <c r="H7" s="12" t="s">
        <v>8</v>
      </c>
      <c r="I7" s="13"/>
    </row>
    <row r="8" spans="1:9" ht="12" thickBot="1" x14ac:dyDescent="0.25">
      <c r="A8" s="1" t="s">
        <v>9</v>
      </c>
      <c r="B8" s="9">
        <v>1E-3</v>
      </c>
      <c r="C8" s="2" t="s">
        <v>1</v>
      </c>
      <c r="E8" s="19"/>
      <c r="F8" s="20"/>
      <c r="G8" s="20"/>
      <c r="H8" s="20"/>
      <c r="I8" s="21"/>
    </row>
    <row r="9" spans="1:9" ht="12" thickBot="1" x14ac:dyDescent="0.25">
      <c r="A9" s="1" t="s">
        <v>10</v>
      </c>
      <c r="B9" s="2">
        <v>1000</v>
      </c>
      <c r="C9" s="2" t="s">
        <v>1</v>
      </c>
    </row>
    <row r="10" spans="1:9" ht="12" thickBot="1" x14ac:dyDescent="0.25">
      <c r="E10" s="22"/>
      <c r="F10" s="7"/>
      <c r="G10" s="7"/>
      <c r="H10" s="7"/>
      <c r="I10" s="8"/>
    </row>
    <row r="11" spans="1:9" x14ac:dyDescent="0.2">
      <c r="E11" s="16"/>
      <c r="F11" s="11" t="s">
        <v>3</v>
      </c>
      <c r="G11" s="8" t="s">
        <v>3</v>
      </c>
      <c r="H11" s="23" t="s">
        <v>8</v>
      </c>
      <c r="I11" s="13"/>
    </row>
    <row r="12" spans="1:9" ht="12" thickBot="1" x14ac:dyDescent="0.25">
      <c r="E12" s="16"/>
      <c r="F12" s="15" t="s">
        <v>11</v>
      </c>
      <c r="G12" s="13" t="s">
        <v>12</v>
      </c>
      <c r="H12" s="24" t="s">
        <v>13</v>
      </c>
      <c r="I12" s="13"/>
    </row>
    <row r="13" spans="1:9" ht="12" thickBot="1" x14ac:dyDescent="0.25">
      <c r="E13" s="16"/>
      <c r="F13" s="57">
        <v>140</v>
      </c>
      <c r="G13" s="57">
        <v>200</v>
      </c>
      <c r="H13" s="25">
        <f>((F13*B6*B7)*(G13*B8))/(G7*B5)</f>
        <v>575.62850549331006</v>
      </c>
      <c r="I13" s="13"/>
    </row>
    <row r="14" spans="1:9" ht="12" thickBot="1" x14ac:dyDescent="0.25">
      <c r="E14" s="19"/>
      <c r="F14" s="20"/>
      <c r="G14" s="20"/>
      <c r="H14" s="20"/>
      <c r="I14" s="21"/>
    </row>
    <row r="16" spans="1:9" ht="12" thickBot="1" x14ac:dyDescent="0.25"/>
    <row r="17" spans="5:9" ht="12" thickBot="1" x14ac:dyDescent="0.25">
      <c r="E17" s="22"/>
      <c r="F17" s="7"/>
      <c r="G17" s="7"/>
      <c r="H17" s="7"/>
      <c r="I17" s="8"/>
    </row>
    <row r="18" spans="5:9" x14ac:dyDescent="0.2">
      <c r="E18" s="16"/>
      <c r="F18" s="11" t="s">
        <v>3</v>
      </c>
      <c r="G18" s="8" t="s">
        <v>3</v>
      </c>
      <c r="H18" s="8" t="s">
        <v>8</v>
      </c>
      <c r="I18" s="13"/>
    </row>
    <row r="19" spans="5:9" ht="12" thickBot="1" x14ac:dyDescent="0.25">
      <c r="E19" s="16"/>
      <c r="F19" s="15" t="s">
        <v>11</v>
      </c>
      <c r="G19" s="13" t="s">
        <v>13</v>
      </c>
      <c r="H19" s="13" t="s">
        <v>14</v>
      </c>
      <c r="I19" s="13"/>
    </row>
    <row r="20" spans="5:9" ht="12" thickBot="1" x14ac:dyDescent="0.25">
      <c r="E20" s="16"/>
      <c r="F20" s="57">
        <v>70</v>
      </c>
      <c r="G20" s="57">
        <v>100</v>
      </c>
      <c r="H20" s="26">
        <f>(G7*G20*B5*B9)/(F20*B7*B6)</f>
        <v>69.489261942857127</v>
      </c>
      <c r="I20" s="13"/>
    </row>
    <row r="21" spans="5:9" ht="12" thickBot="1" x14ac:dyDescent="0.25">
      <c r="E21" s="19"/>
      <c r="F21" s="20"/>
      <c r="G21" s="20"/>
      <c r="H21" s="20"/>
      <c r="I21" s="21"/>
    </row>
    <row r="22" spans="5:9" ht="12" thickBot="1" x14ac:dyDescent="0.25"/>
    <row r="23" spans="5:9" ht="12" thickBot="1" x14ac:dyDescent="0.25">
      <c r="E23" s="39"/>
      <c r="F23" s="40"/>
      <c r="G23" s="40"/>
      <c r="H23" s="40"/>
      <c r="I23" s="41"/>
    </row>
    <row r="24" spans="5:9" ht="12" thickBot="1" x14ac:dyDescent="0.25">
      <c r="E24" s="42"/>
      <c r="F24" s="43" t="s">
        <v>15</v>
      </c>
      <c r="G24" s="57">
        <v>40</v>
      </c>
      <c r="H24" s="41"/>
      <c r="I24" s="44"/>
    </row>
    <row r="25" spans="5:9" ht="12" thickBot="1" x14ac:dyDescent="0.25">
      <c r="E25" s="42"/>
      <c r="F25" s="45" t="s">
        <v>16</v>
      </c>
      <c r="G25" s="46" t="s">
        <v>5</v>
      </c>
      <c r="H25" s="44" t="s">
        <v>17</v>
      </c>
      <c r="I25" s="44"/>
    </row>
    <row r="26" spans="5:9" x14ac:dyDescent="0.2">
      <c r="E26" s="42"/>
      <c r="F26" s="45">
        <v>1</v>
      </c>
      <c r="G26" s="46">
        <v>4.71</v>
      </c>
      <c r="H26" s="27">
        <f t="shared" ref="H26:H31" si="0">$G$24/(3.1415*(G26/25.4/2)^2)</f>
        <v>1481.1823817134066</v>
      </c>
      <c r="I26" s="44"/>
    </row>
    <row r="27" spans="5:9" x14ac:dyDescent="0.2">
      <c r="E27" s="42"/>
      <c r="F27" s="45">
        <v>5</v>
      </c>
      <c r="G27" s="46">
        <v>12.45</v>
      </c>
      <c r="H27" s="28">
        <f t="shared" si="0"/>
        <v>211.98818131429096</v>
      </c>
      <c r="I27" s="44"/>
    </row>
    <row r="28" spans="5:9" x14ac:dyDescent="0.2">
      <c r="E28" s="42"/>
      <c r="F28" s="45">
        <v>10</v>
      </c>
      <c r="G28" s="46">
        <v>15.96</v>
      </c>
      <c r="H28" s="28">
        <f t="shared" si="0"/>
        <v>128.99847548919439</v>
      </c>
      <c r="I28" s="44"/>
    </row>
    <row r="29" spans="5:9" x14ac:dyDescent="0.2">
      <c r="E29" s="42"/>
      <c r="F29" s="45">
        <v>20</v>
      </c>
      <c r="G29" s="46">
        <v>20.02</v>
      </c>
      <c r="H29" s="28">
        <f t="shared" si="0"/>
        <v>81.982697807108948</v>
      </c>
      <c r="I29" s="44"/>
    </row>
    <row r="30" spans="5:9" x14ac:dyDescent="0.2">
      <c r="E30" s="42"/>
      <c r="F30" s="45">
        <v>30</v>
      </c>
      <c r="G30" s="46">
        <v>22.5</v>
      </c>
      <c r="H30" s="28">
        <f t="shared" si="0"/>
        <v>64.906070269962228</v>
      </c>
      <c r="I30" s="44"/>
    </row>
    <row r="31" spans="5:9" ht="12" thickBot="1" x14ac:dyDescent="0.25">
      <c r="E31" s="42"/>
      <c r="F31" s="47">
        <v>50</v>
      </c>
      <c r="G31" s="48">
        <v>29</v>
      </c>
      <c r="H31" s="29">
        <f t="shared" si="0"/>
        <v>39.070984630402371</v>
      </c>
      <c r="I31" s="44"/>
    </row>
    <row r="32" spans="5:9" ht="12" thickBot="1" x14ac:dyDescent="0.25">
      <c r="E32" s="49"/>
      <c r="F32" s="48"/>
      <c r="G32" s="48"/>
      <c r="H32" s="48"/>
      <c r="I32" s="50"/>
    </row>
    <row r="33" spans="5:10" ht="12" thickBot="1" x14ac:dyDescent="0.25"/>
    <row r="34" spans="5:10" ht="12" thickBot="1" x14ac:dyDescent="0.25">
      <c r="E34" s="30"/>
      <c r="F34" s="31"/>
      <c r="G34" s="31"/>
      <c r="H34" s="31"/>
      <c r="I34" s="31"/>
      <c r="J34" s="32"/>
    </row>
    <row r="35" spans="5:10" x14ac:dyDescent="0.2">
      <c r="E35" s="33"/>
      <c r="F35" s="34" t="s">
        <v>3</v>
      </c>
      <c r="G35" s="34" t="s">
        <v>8</v>
      </c>
      <c r="H35" s="34" t="s">
        <v>8</v>
      </c>
      <c r="I35" s="34" t="s">
        <v>8</v>
      </c>
      <c r="J35" s="35"/>
    </row>
    <row r="36" spans="5:10" ht="12" thickBot="1" x14ac:dyDescent="0.25">
      <c r="E36" s="33"/>
      <c r="F36" s="54" t="s">
        <v>18</v>
      </c>
      <c r="G36" s="55" t="s">
        <v>19</v>
      </c>
      <c r="H36" s="55" t="s">
        <v>20</v>
      </c>
      <c r="I36" s="55" t="s">
        <v>21</v>
      </c>
      <c r="J36" s="35"/>
    </row>
    <row r="37" spans="5:10" ht="12" thickBot="1" x14ac:dyDescent="0.25">
      <c r="E37" s="33"/>
      <c r="F37" s="58">
        <v>30</v>
      </c>
      <c r="G37" s="53">
        <f>F37*0.000001/60</f>
        <v>4.9999999999999998E-7</v>
      </c>
      <c r="H37" s="53">
        <f>F37*60</f>
        <v>1800</v>
      </c>
      <c r="I37" s="53">
        <f>(F37*0.001)/60</f>
        <v>5.0000000000000001E-4</v>
      </c>
      <c r="J37" s="35"/>
    </row>
    <row r="38" spans="5:10" ht="12" thickBot="1" x14ac:dyDescent="0.25">
      <c r="E38" s="37"/>
      <c r="F38" s="36"/>
      <c r="G38" s="36"/>
      <c r="H38" s="36"/>
      <c r="I38" s="36"/>
      <c r="J38" s="38"/>
    </row>
    <row r="39" spans="5:10" x14ac:dyDescent="0.2">
      <c r="E39" s="52"/>
      <c r="F39" s="51"/>
      <c r="G39" s="51"/>
      <c r="H39" s="51"/>
      <c r="I39" s="51"/>
    </row>
    <row r="40" spans="5:10" x14ac:dyDescent="0.2">
      <c r="E40" s="52"/>
      <c r="F40" s="51"/>
      <c r="G40" s="51"/>
      <c r="H40" s="51"/>
      <c r="I40" s="51"/>
    </row>
    <row r="41" spans="5:10" x14ac:dyDescent="0.2">
      <c r="E41" s="52"/>
      <c r="F41" s="51"/>
      <c r="G41" s="51"/>
      <c r="H41" s="51"/>
      <c r="I41" s="51"/>
    </row>
    <row r="42" spans="5:10" x14ac:dyDescent="0.2">
      <c r="E42" s="52"/>
      <c r="F42" s="51"/>
      <c r="G42" s="51"/>
      <c r="H42" s="51"/>
      <c r="I42" s="51"/>
    </row>
    <row r="43" spans="5:10" x14ac:dyDescent="0.2">
      <c r="E43" s="52"/>
      <c r="F43" s="51"/>
      <c r="G43" s="51"/>
      <c r="H43" s="51"/>
      <c r="I43" s="51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Reactor Calculations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Spano</dc:creator>
  <cp:lastModifiedBy>Michael Spano</cp:lastModifiedBy>
  <dcterms:created xsi:type="dcterms:W3CDTF">2015-08-04T14:24:52Z</dcterms:created>
  <dcterms:modified xsi:type="dcterms:W3CDTF">2015-08-04T14:34:20Z</dcterms:modified>
</cp:coreProperties>
</file>